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filipdimitrievski/Desktop/NVC/"/>
    </mc:Choice>
  </mc:AlternateContent>
  <xr:revisionPtr revIDLastSave="0" documentId="13_ncr:1_{8F552F45-E20B-1244-B34E-8F2BA7F52ACF}" xr6:coauthVersionLast="47" xr6:coauthVersionMax="47" xr10:uidLastSave="{00000000-0000-0000-0000-000000000000}"/>
  <bookViews>
    <workbookView xWindow="0" yWindow="760" windowWidth="34560" windowHeight="199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QNf4rilaXY8BoRvKcSRtDL/R0ug/C9HryaaQ5e1dtM="/>
    </ext>
  </extLst>
</workbook>
</file>

<file path=xl/calcChain.xml><?xml version="1.0" encoding="utf-8"?>
<calcChain xmlns="http://schemas.openxmlformats.org/spreadsheetml/2006/main">
  <c r="G15" i="1" l="1"/>
  <c r="F15" i="1"/>
  <c r="G14" i="1"/>
  <c r="F14" i="1"/>
  <c r="G12" i="1"/>
  <c r="F12" i="1"/>
  <c r="E12" i="1"/>
  <c r="E20" i="1" s="1"/>
  <c r="E23" i="1" s="1"/>
  <c r="G10" i="1"/>
  <c r="F10" i="1"/>
  <c r="F20" i="1" l="1"/>
  <c r="F23" i="1" s="1"/>
  <c r="F24" i="1" s="1"/>
  <c r="G20" i="1"/>
  <c r="G23" i="1" s="1"/>
  <c r="G24" i="1" s="1"/>
  <c r="E10" i="1"/>
  <c r="E24" i="1" s="1"/>
  <c r="E26" i="1" s="1"/>
  <c r="F25" i="1" s="1"/>
  <c r="F26" i="1" l="1"/>
  <c r="G25" i="1" s="1"/>
  <c r="G26" i="1" s="1"/>
</calcChain>
</file>

<file path=xl/sharedStrings.xml><?xml version="1.0" encoding="utf-8"?>
<sst xmlns="http://schemas.openxmlformats.org/spreadsheetml/2006/main" count="29" uniqueCount="28">
  <si>
    <t>I. REVENUE DETAIL</t>
  </si>
  <si>
    <t>II. CASH FLOW &amp; BALANCE</t>
  </si>
  <si>
    <t>YEAR 1</t>
  </si>
  <si>
    <t>YEAR 2</t>
  </si>
  <si>
    <t>YEAR 3</t>
  </si>
  <si>
    <t xml:space="preserve">   Cash Sources </t>
  </si>
  <si>
    <t>Revenue (A)</t>
  </si>
  <si>
    <t>Loans/Other Debt Receipts</t>
  </si>
  <si>
    <t>Investments/Grants/Awards</t>
  </si>
  <si>
    <t>Subtotal</t>
  </si>
  <si>
    <t xml:space="preserve">   Cash Uses</t>
  </si>
  <si>
    <t>Cost of Goods Sold (B)</t>
  </si>
  <si>
    <t>Wages</t>
  </si>
  <si>
    <t>Rent</t>
  </si>
  <si>
    <t>Utilities</t>
  </si>
  <si>
    <t>General and Administrative</t>
  </si>
  <si>
    <t>Marketing</t>
  </si>
  <si>
    <t>Other Uses (D)</t>
  </si>
  <si>
    <t xml:space="preserve">Other Uses (E) </t>
  </si>
  <si>
    <t>Estimated Income Taxes (25% rate)</t>
  </si>
  <si>
    <t>Capital Expenditures (C)</t>
  </si>
  <si>
    <t>Mortgage/Loan/Other Debt Payments</t>
  </si>
  <si>
    <t xml:space="preserve">   Cash Flow</t>
  </si>
  <si>
    <t>Starting Cash Balance</t>
  </si>
  <si>
    <t xml:space="preserve">   Ending Cash Balance</t>
  </si>
  <si>
    <t>III. COST DETAIL</t>
  </si>
  <si>
    <r>
      <t>(B) Cost of Goods Sold:</t>
    </r>
    <r>
      <rPr>
        <sz val="11"/>
        <color rgb="FFA5A5A5"/>
        <rFont val="Calibri"/>
        <family val="2"/>
      </rPr>
      <t xml:space="preserve"> </t>
    </r>
    <r>
      <rPr>
        <sz val="11"/>
        <color theme="4" tint="-0.249977111117893"/>
        <rFont val="Calibri"/>
        <family val="2"/>
      </rPr>
      <t>Stripe charges for all transactions</t>
    </r>
    <r>
      <rPr>
        <sz val="11"/>
        <color rgb="FF0070C0"/>
        <rFont val="Calibri"/>
        <family val="2"/>
      </rPr>
      <t xml:space="preserve">
</t>
    </r>
    <r>
      <rPr>
        <sz val="11"/>
        <color theme="1"/>
        <rFont val="Calibri"/>
        <family val="2"/>
      </rPr>
      <t xml:space="preserve">(C) Capital Expenditures:  </t>
    </r>
    <r>
      <rPr>
        <sz val="11"/>
        <color theme="4" tint="-0.249977111117893"/>
        <rFont val="Calibri"/>
        <family val="2"/>
      </rPr>
      <t>Investing into our own computing equipment for conducting data science or AI model training. This way in the future any computationaly heavy analysis can be done in-house, reducing our costs.</t>
    </r>
    <r>
      <rPr>
        <sz val="11"/>
        <color rgb="FFA5A5A5"/>
        <rFont val="Calibri"/>
        <family val="2"/>
      </rPr>
      <t xml:space="preserve">
</t>
    </r>
    <r>
      <rPr>
        <sz val="11"/>
        <color theme="1"/>
        <rFont val="Calibri"/>
        <family val="2"/>
      </rPr>
      <t xml:space="preserve">(D) Other Uses: </t>
    </r>
    <r>
      <rPr>
        <sz val="11"/>
        <color theme="4" tint="-0.249977111117893"/>
        <rFont val="Calibri"/>
        <family val="2"/>
      </rPr>
      <t xml:space="preserve">Our app has a lot of operational costs, specifically for computing. Biggest chunk of our costs will be for computing match compatability, using RunPods.io computing service. Other costs include AWS hosting for our servers and database. As the number of users increase so does this cost. We assume a non-linear increase in costs due to future developments in the field that will reduce the cost of running an AI model assuming the size of the model stays the same.  </t>
    </r>
    <r>
      <rPr>
        <sz val="11"/>
        <color rgb="FF0070C0"/>
        <rFont val="Calibri"/>
        <family val="2"/>
      </rPr>
      <t xml:space="preserve">
</t>
    </r>
    <r>
      <rPr>
        <sz val="11"/>
        <color theme="1"/>
        <rFont val="Calibri"/>
        <family val="2"/>
      </rPr>
      <t>(E) Other Uses:</t>
    </r>
    <r>
      <rPr>
        <sz val="11"/>
        <color rgb="FF00B0F0"/>
        <rFont val="Calibri"/>
        <family val="2"/>
      </rPr>
      <t xml:space="preserve"> </t>
    </r>
    <r>
      <rPr>
        <sz val="11"/>
        <color theme="4" tint="-0.249977111117893"/>
        <rFont val="Calibri"/>
        <family val="2"/>
      </rPr>
      <t>N/A</t>
    </r>
    <r>
      <rPr>
        <sz val="11"/>
        <color theme="1"/>
        <rFont val="Calibri"/>
        <family val="2"/>
      </rPr>
      <t xml:space="preserve">
</t>
    </r>
  </si>
  <si>
    <r>
      <rPr>
        <sz val="11"/>
        <color theme="1"/>
        <rFont val="Calibri"/>
        <family val="2"/>
      </rPr>
      <t xml:space="preserve">(A) </t>
    </r>
    <r>
      <rPr>
        <sz val="11"/>
        <color theme="4" tint="-0.249977111117893"/>
        <rFont val="Calibri"/>
        <family val="2"/>
      </rPr>
      <t>We arrived at this revenue by taking the average number of users across most popular dating apps in their first year, averaged out their subscriptions rates and got the result. We used a subscription rate of 5-10% and a monthly subscription of $10. We also assume to double the number of users each year. As the number of users increase we expect to see reduced subscription rate. These asumptions regarding user growth are conservative when compared to historical values from other dating platforms. There will be no ads on our platform until we reach a satisfactory number of users. Our users per year are 200K, 400K, 800K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</si>
</sst>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scheme val="minor"/>
    </font>
    <font>
      <sz val="11"/>
      <color theme="1"/>
      <name val="Calibri"/>
      <family val="2"/>
    </font>
    <font>
      <b/>
      <sz val="11"/>
      <color theme="1"/>
      <name val="Calibri"/>
      <family val="2"/>
    </font>
    <font>
      <b/>
      <sz val="11"/>
      <color rgb="FFFFC82E"/>
      <name val="Calibri"/>
      <family val="2"/>
    </font>
    <font>
      <sz val="11"/>
      <color rgb="FF2E75B5"/>
      <name val="Calibri"/>
      <family val="2"/>
    </font>
    <font>
      <sz val="11"/>
      <name val="Calibri"/>
      <family val="2"/>
    </font>
    <font>
      <b/>
      <sz val="11"/>
      <color theme="0"/>
      <name val="Calibri"/>
      <family val="2"/>
    </font>
    <font>
      <sz val="11"/>
      <color rgb="FF0070C0"/>
      <name val="Calibri"/>
      <family val="2"/>
    </font>
    <font>
      <sz val="11"/>
      <color rgb="FF00B0F0"/>
      <name val="Calibri"/>
      <family val="2"/>
    </font>
    <font>
      <sz val="11"/>
      <color rgb="FFA5A5A5"/>
      <name val="Calibri"/>
      <family val="2"/>
    </font>
    <font>
      <sz val="11"/>
      <color theme="4" tint="-0.249977111117893"/>
      <name val="Calibri"/>
      <family val="2"/>
    </font>
  </fonts>
  <fills count="9">
    <fill>
      <patternFill patternType="none"/>
    </fill>
    <fill>
      <patternFill patternType="gray125"/>
    </fill>
    <fill>
      <patternFill patternType="solid">
        <fgColor rgb="FF6A0032"/>
        <bgColor rgb="FF6A0032"/>
      </patternFill>
    </fill>
    <fill>
      <patternFill patternType="solid">
        <fgColor theme="7"/>
        <bgColor theme="7"/>
      </patternFill>
    </fill>
    <fill>
      <patternFill patternType="solid">
        <fgColor rgb="FFFFC82E"/>
        <bgColor rgb="FFFFC82E"/>
      </patternFill>
    </fill>
    <fill>
      <patternFill patternType="solid">
        <fgColor theme="0"/>
        <bgColor indexed="64"/>
      </patternFill>
    </fill>
    <fill>
      <patternFill patternType="solid">
        <fgColor theme="0"/>
        <bgColor rgb="FFDDDDDD"/>
      </patternFill>
    </fill>
    <fill>
      <patternFill patternType="solid">
        <fgColor theme="0"/>
        <bgColor rgb="FFFFC000"/>
      </patternFill>
    </fill>
    <fill>
      <patternFill patternType="solid">
        <fgColor theme="0"/>
        <bgColor rgb="FF0070C0"/>
      </patternFill>
    </fill>
  </fills>
  <borders count="2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54">
    <xf numFmtId="0" fontId="0" fillId="0" borderId="0" xfId="0"/>
    <xf numFmtId="0" fontId="1" fillId="0" borderId="0" xfId="0" applyFont="1"/>
    <xf numFmtId="0" fontId="2" fillId="0" borderId="0" xfId="0" applyFont="1"/>
    <xf numFmtId="0" fontId="1" fillId="0" borderId="0" xfId="0" applyFont="1" applyAlignment="1">
      <alignment vertical="top" wrapText="1"/>
    </xf>
    <xf numFmtId="0" fontId="1" fillId="0" borderId="0" xfId="0" applyFont="1" applyAlignment="1">
      <alignment vertical="top"/>
    </xf>
    <xf numFmtId="0" fontId="3" fillId="2" borderId="1" xfId="0" applyFont="1" applyFill="1" applyBorder="1"/>
    <xf numFmtId="0" fontId="1" fillId="2" borderId="2" xfId="0" applyFont="1" applyFill="1" applyBorder="1"/>
    <xf numFmtId="0" fontId="1" fillId="2" borderId="3" xfId="0" applyFont="1" applyFill="1" applyBorder="1"/>
    <xf numFmtId="0" fontId="3" fillId="2" borderId="2" xfId="0" applyFont="1" applyFill="1" applyBorder="1" applyAlignment="1">
      <alignment horizontal="right"/>
    </xf>
    <xf numFmtId="0" fontId="3" fillId="2" borderId="3" xfId="0" applyFont="1" applyFill="1" applyBorder="1" applyAlignment="1">
      <alignment horizontal="right"/>
    </xf>
    <xf numFmtId="0" fontId="6" fillId="0" borderId="0" xfId="0" applyFont="1" applyAlignment="1">
      <alignment horizontal="center"/>
    </xf>
    <xf numFmtId="0" fontId="2" fillId="3" borderId="7" xfId="0" applyFont="1" applyFill="1" applyBorder="1"/>
    <xf numFmtId="0" fontId="1" fillId="3" borderId="8" xfId="0" applyFont="1" applyFill="1" applyBorder="1"/>
    <xf numFmtId="0" fontId="1" fillId="3" borderId="9" xfId="0" applyFont="1" applyFill="1" applyBorder="1"/>
    <xf numFmtId="0" fontId="1" fillId="0" borderId="10" xfId="0" applyFont="1" applyBorder="1"/>
    <xf numFmtId="5" fontId="1" fillId="0" borderId="0" xfId="0" applyNumberFormat="1" applyFont="1"/>
    <xf numFmtId="5" fontId="1" fillId="0" borderId="11" xfId="0" applyNumberFormat="1" applyFont="1" applyBorder="1"/>
    <xf numFmtId="5" fontId="1" fillId="0" borderId="12" xfId="0" applyNumberFormat="1" applyFont="1" applyBorder="1"/>
    <xf numFmtId="5" fontId="1" fillId="0" borderId="13" xfId="0" applyNumberFormat="1" applyFont="1" applyBorder="1"/>
    <xf numFmtId="0" fontId="2" fillId="3" borderId="8" xfId="0" applyFont="1" applyFill="1" applyBorder="1"/>
    <xf numFmtId="5" fontId="2" fillId="3" borderId="8" xfId="0" applyNumberFormat="1" applyFont="1" applyFill="1" applyBorder="1"/>
    <xf numFmtId="5" fontId="2" fillId="3" borderId="9" xfId="0" applyNumberFormat="1" applyFont="1" applyFill="1" applyBorder="1"/>
    <xf numFmtId="0" fontId="2" fillId="4" borderId="7" xfId="0" applyFont="1" applyFill="1" applyBorder="1"/>
    <xf numFmtId="0" fontId="1" fillId="4" borderId="8" xfId="0" applyFont="1" applyFill="1" applyBorder="1"/>
    <xf numFmtId="5" fontId="1" fillId="4" borderId="8" xfId="0" applyNumberFormat="1" applyFont="1" applyFill="1" applyBorder="1"/>
    <xf numFmtId="5" fontId="1" fillId="4" borderId="9" xfId="0" applyNumberFormat="1" applyFont="1" applyFill="1" applyBorder="1"/>
    <xf numFmtId="0" fontId="2" fillId="4" borderId="16" xfId="0" applyFont="1" applyFill="1" applyBorder="1"/>
    <xf numFmtId="0" fontId="1" fillId="4" borderId="17" xfId="0" applyFont="1" applyFill="1" applyBorder="1"/>
    <xf numFmtId="5" fontId="1" fillId="4" borderId="17" xfId="0" applyNumberFormat="1" applyFont="1" applyFill="1" applyBorder="1"/>
    <xf numFmtId="5" fontId="1" fillId="4" borderId="18" xfId="0" applyNumberFormat="1" applyFont="1" applyFill="1" applyBorder="1"/>
    <xf numFmtId="0" fontId="3" fillId="2" borderId="19" xfId="0" applyFont="1" applyFill="1" applyBorder="1"/>
    <xf numFmtId="0" fontId="1" fillId="2" borderId="20" xfId="0" applyFont="1" applyFill="1" applyBorder="1"/>
    <xf numFmtId="0" fontId="1" fillId="2" borderId="21" xfId="0" applyFont="1" applyFill="1" applyBorder="1"/>
    <xf numFmtId="0" fontId="1" fillId="5" borderId="0" xfId="0" applyFont="1" applyFill="1"/>
    <xf numFmtId="0" fontId="1" fillId="6" borderId="8" xfId="0" applyFont="1" applyFill="1" applyBorder="1"/>
    <xf numFmtId="0" fontId="1" fillId="7" borderId="8" xfId="0" applyFont="1" applyFill="1" applyBorder="1"/>
    <xf numFmtId="0" fontId="7" fillId="8" borderId="8" xfId="0" applyFont="1" applyFill="1" applyBorder="1"/>
    <xf numFmtId="0" fontId="1" fillId="0" borderId="8" xfId="0" applyFont="1" applyBorder="1"/>
    <xf numFmtId="0" fontId="7" fillId="0" borderId="8" xfId="0" applyFont="1" applyBorder="1"/>
    <xf numFmtId="5" fontId="1" fillId="0" borderId="14" xfId="0" applyNumberFormat="1" applyFont="1" applyBorder="1"/>
    <xf numFmtId="5" fontId="1" fillId="0" borderId="15" xfId="0" applyNumberFormat="1" applyFont="1" applyBorder="1"/>
    <xf numFmtId="5" fontId="1" fillId="0" borderId="8" xfId="0" applyNumberFormat="1" applyFont="1" applyBorder="1"/>
    <xf numFmtId="5" fontId="1" fillId="0" borderId="9" xfId="0" applyNumberFormat="1" applyFont="1" applyBorder="1"/>
    <xf numFmtId="0" fontId="1" fillId="0" borderId="0" xfId="0" applyFont="1" applyAlignment="1">
      <alignment horizontal="left" wrapText="1"/>
    </xf>
    <xf numFmtId="0" fontId="0" fillId="0" borderId="0" xfId="0"/>
    <xf numFmtId="0" fontId="1" fillId="0" borderId="4" xfId="0" applyFont="1" applyBorder="1" applyAlignment="1">
      <alignment horizontal="left" vertical="top" wrapText="1"/>
    </xf>
    <xf numFmtId="0" fontId="5" fillId="0" borderId="5" xfId="0" applyFont="1" applyBorder="1"/>
    <xf numFmtId="0" fontId="5" fillId="0" borderId="6" xfId="0" applyFont="1" applyBorder="1"/>
    <xf numFmtId="0" fontId="1" fillId="0" borderId="0" xfId="0" applyFont="1" applyAlignment="1">
      <alignment horizontal="left" vertical="top" wrapText="1"/>
    </xf>
    <xf numFmtId="0" fontId="4" fillId="0" borderId="4" xfId="0" applyFont="1" applyBorder="1" applyAlignment="1">
      <alignment horizontal="left" vertical="top" wrapText="1"/>
    </xf>
    <xf numFmtId="0" fontId="1" fillId="0" borderId="0" xfId="0" applyFont="1" applyAlignment="1">
      <alignment horizontal="left"/>
    </xf>
    <xf numFmtId="0" fontId="1" fillId="5" borderId="0" xfId="0" applyFont="1" applyFill="1" applyAlignment="1">
      <alignment horizontal="left" vertical="top" wrapText="1"/>
    </xf>
    <xf numFmtId="0" fontId="0" fillId="5" borderId="0" xfId="0" applyFill="1"/>
    <xf numFmtId="0" fontId="1"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2" zoomScale="107" zoomScaleNormal="109" workbookViewId="0">
      <selection activeCell="B4" sqref="B4:G4"/>
    </sheetView>
  </sheetViews>
  <sheetFormatPr baseColWidth="10" defaultColWidth="14.5" defaultRowHeight="15" customHeight="1" x14ac:dyDescent="0.2"/>
  <cols>
    <col min="1" max="2" width="4" customWidth="1"/>
    <col min="3" max="3" width="4.5" customWidth="1"/>
    <col min="4" max="4" width="27.5" customWidth="1"/>
    <col min="5" max="5" width="12.83203125" customWidth="1"/>
    <col min="6" max="6" width="16" customWidth="1"/>
    <col min="7" max="7" width="16.1640625" customWidth="1"/>
    <col min="8" max="8" width="3.83203125" customWidth="1"/>
    <col min="9" max="26" width="9.1640625" customWidth="1"/>
  </cols>
  <sheetData>
    <row r="1" spans="1:26" ht="14.25" hidden="1"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9.5" customHeight="1" x14ac:dyDescent="0.2">
      <c r="A2" s="1"/>
      <c r="B2" s="2"/>
      <c r="C2" s="1"/>
      <c r="D2" s="1"/>
      <c r="E2" s="1"/>
      <c r="F2" s="1"/>
      <c r="G2" s="1"/>
      <c r="H2" s="1"/>
      <c r="I2" s="3"/>
      <c r="J2" s="4"/>
      <c r="K2" s="4"/>
      <c r="L2" s="4"/>
      <c r="M2" s="4"/>
      <c r="N2" s="4"/>
      <c r="O2" s="4"/>
      <c r="P2" s="4"/>
      <c r="Q2" s="1"/>
      <c r="R2" s="1"/>
      <c r="S2" s="1"/>
      <c r="T2" s="1"/>
      <c r="U2" s="1"/>
      <c r="V2" s="1"/>
      <c r="W2" s="1"/>
      <c r="X2" s="1"/>
      <c r="Y2" s="1"/>
      <c r="Z2" s="1"/>
    </row>
    <row r="3" spans="1:26" ht="14.25" customHeight="1" x14ac:dyDescent="0.2">
      <c r="A3" s="1"/>
      <c r="B3" s="5" t="s">
        <v>0</v>
      </c>
      <c r="C3" s="6"/>
      <c r="D3" s="6"/>
      <c r="E3" s="6"/>
      <c r="F3" s="6"/>
      <c r="G3" s="7"/>
      <c r="H3" s="1"/>
      <c r="I3" s="48"/>
      <c r="J3" s="44"/>
      <c r="K3" s="44"/>
      <c r="L3" s="44"/>
      <c r="M3" s="44"/>
      <c r="N3" s="44"/>
      <c r="O3" s="44"/>
      <c r="P3" s="4"/>
      <c r="Q3" s="1"/>
      <c r="R3" s="1"/>
      <c r="S3" s="1"/>
      <c r="T3" s="1"/>
      <c r="U3" s="1"/>
      <c r="V3" s="1"/>
      <c r="W3" s="1"/>
      <c r="X3" s="1"/>
      <c r="Y3" s="1"/>
      <c r="Z3" s="1"/>
    </row>
    <row r="4" spans="1:26" ht="116.25" customHeight="1" x14ac:dyDescent="0.2">
      <c r="A4" s="1"/>
      <c r="B4" s="49" t="s">
        <v>27</v>
      </c>
      <c r="C4" s="46"/>
      <c r="D4" s="46"/>
      <c r="E4" s="46"/>
      <c r="F4" s="46"/>
      <c r="G4" s="47"/>
      <c r="H4" s="4"/>
      <c r="I4" s="44"/>
      <c r="J4" s="44"/>
      <c r="K4" s="44"/>
      <c r="L4" s="44"/>
      <c r="M4" s="44"/>
      <c r="N4" s="44"/>
      <c r="O4" s="44"/>
      <c r="P4" s="4"/>
      <c r="Q4" s="1"/>
      <c r="R4" s="1"/>
      <c r="S4" s="1"/>
      <c r="T4" s="1"/>
      <c r="U4" s="1"/>
      <c r="V4" s="1"/>
      <c r="W4" s="1"/>
      <c r="X4" s="1"/>
      <c r="Y4" s="1"/>
      <c r="Z4" s="1"/>
    </row>
    <row r="5" spans="1:26" ht="14.25" customHeight="1" x14ac:dyDescent="0.2">
      <c r="A5" s="1"/>
      <c r="B5" s="5" t="s">
        <v>1</v>
      </c>
      <c r="C5" s="6"/>
      <c r="D5" s="6"/>
      <c r="E5" s="8" t="s">
        <v>2</v>
      </c>
      <c r="F5" s="8" t="s">
        <v>3</v>
      </c>
      <c r="G5" s="9" t="s">
        <v>4</v>
      </c>
      <c r="H5" s="10"/>
      <c r="I5" s="44"/>
      <c r="J5" s="44"/>
      <c r="K5" s="44"/>
      <c r="L5" s="44"/>
      <c r="M5" s="44"/>
      <c r="N5" s="44"/>
      <c r="O5" s="44"/>
      <c r="P5" s="4"/>
      <c r="Q5" s="1"/>
      <c r="R5" s="1"/>
      <c r="S5" s="1"/>
      <c r="T5" s="1"/>
      <c r="U5" s="1"/>
      <c r="V5" s="1"/>
      <c r="W5" s="1"/>
      <c r="X5" s="1"/>
      <c r="Y5" s="1"/>
      <c r="Z5" s="1"/>
    </row>
    <row r="6" spans="1:26" ht="14.25" customHeight="1" x14ac:dyDescent="0.2">
      <c r="A6" s="1"/>
      <c r="B6" s="11" t="s">
        <v>5</v>
      </c>
      <c r="C6" s="12"/>
      <c r="D6" s="12"/>
      <c r="E6" s="12"/>
      <c r="F6" s="12"/>
      <c r="G6" s="13"/>
      <c r="H6" s="1"/>
      <c r="I6" s="44"/>
      <c r="J6" s="44"/>
      <c r="K6" s="44"/>
      <c r="L6" s="44"/>
      <c r="M6" s="44"/>
      <c r="N6" s="44"/>
      <c r="O6" s="44"/>
      <c r="P6" s="4"/>
      <c r="Q6" s="1"/>
      <c r="R6" s="1"/>
      <c r="S6" s="1"/>
      <c r="T6" s="1"/>
      <c r="U6" s="1"/>
      <c r="V6" s="1"/>
      <c r="W6" s="1"/>
      <c r="X6" s="1"/>
      <c r="Y6" s="1"/>
      <c r="Z6" s="1"/>
    </row>
    <row r="7" spans="1:26" ht="14.25" customHeight="1" x14ac:dyDescent="0.2">
      <c r="A7" s="1"/>
      <c r="B7" s="14"/>
      <c r="C7" s="1" t="s">
        <v>6</v>
      </c>
      <c r="D7" s="1"/>
      <c r="E7" s="15">
        <v>298362.97498295299</v>
      </c>
      <c r="F7" s="15">
        <v>463461.19610877201</v>
      </c>
      <c r="G7" s="16">
        <v>789443.77184422</v>
      </c>
      <c r="H7" s="1"/>
      <c r="I7" s="44"/>
      <c r="J7" s="44"/>
      <c r="K7" s="44"/>
      <c r="L7" s="44"/>
      <c r="M7" s="44"/>
      <c r="N7" s="44"/>
      <c r="O7" s="44"/>
      <c r="P7" s="4"/>
      <c r="Q7" s="1"/>
      <c r="R7" s="1"/>
      <c r="S7" s="1"/>
      <c r="T7" s="1"/>
      <c r="U7" s="1"/>
      <c r="V7" s="1"/>
      <c r="W7" s="1"/>
      <c r="X7" s="1"/>
      <c r="Y7" s="1"/>
      <c r="Z7" s="1"/>
    </row>
    <row r="8" spans="1:26" ht="14.25" customHeight="1" x14ac:dyDescent="0.2">
      <c r="A8" s="1"/>
      <c r="B8" s="14"/>
      <c r="C8" s="1" t="s">
        <v>7</v>
      </c>
      <c r="D8" s="1"/>
      <c r="E8" s="15">
        <v>0</v>
      </c>
      <c r="F8" s="15">
        <v>0</v>
      </c>
      <c r="G8" s="16">
        <v>0</v>
      </c>
      <c r="H8" s="1"/>
      <c r="I8" s="44"/>
      <c r="J8" s="44"/>
      <c r="K8" s="44"/>
      <c r="L8" s="44"/>
      <c r="M8" s="44"/>
      <c r="N8" s="44"/>
      <c r="O8" s="44"/>
      <c r="P8" s="4"/>
      <c r="Q8" s="1"/>
      <c r="R8" s="1"/>
      <c r="S8" s="1"/>
      <c r="T8" s="1"/>
      <c r="U8" s="1"/>
      <c r="V8" s="1"/>
      <c r="W8" s="1"/>
      <c r="X8" s="1"/>
      <c r="Y8" s="1"/>
      <c r="Z8" s="1"/>
    </row>
    <row r="9" spans="1:26" ht="14.25" customHeight="1" x14ac:dyDescent="0.2">
      <c r="A9" s="1"/>
      <c r="B9" s="14"/>
      <c r="C9" s="1" t="s">
        <v>8</v>
      </c>
      <c r="D9" s="1"/>
      <c r="E9" s="17">
        <v>0</v>
      </c>
      <c r="F9" s="17">
        <v>0</v>
      </c>
      <c r="G9" s="18">
        <v>0</v>
      </c>
      <c r="H9" s="1"/>
      <c r="I9" s="44"/>
      <c r="J9" s="44"/>
      <c r="K9" s="44"/>
      <c r="L9" s="44"/>
      <c r="M9" s="44"/>
      <c r="N9" s="44"/>
      <c r="O9" s="44"/>
      <c r="P9" s="4"/>
      <c r="Q9" s="1"/>
      <c r="R9" s="1"/>
      <c r="S9" s="1"/>
      <c r="T9" s="1"/>
      <c r="U9" s="1"/>
      <c r="V9" s="1"/>
      <c r="W9" s="1"/>
      <c r="X9" s="1"/>
      <c r="Y9" s="1"/>
      <c r="Z9" s="1"/>
    </row>
    <row r="10" spans="1:26" ht="14.25" customHeight="1" x14ac:dyDescent="0.2">
      <c r="A10" s="1"/>
      <c r="B10" s="14"/>
      <c r="C10" s="1"/>
      <c r="D10" s="1" t="s">
        <v>9</v>
      </c>
      <c r="E10" s="41">
        <f t="shared" ref="E10:G10" si="0">SUM(E7:E9)</f>
        <v>298362.97498295299</v>
      </c>
      <c r="F10" s="41">
        <f t="shared" si="0"/>
        <v>463461.19610877201</v>
      </c>
      <c r="G10" s="42">
        <f t="shared" si="0"/>
        <v>789443.77184422</v>
      </c>
      <c r="H10" s="1"/>
      <c r="I10" s="1"/>
      <c r="J10" s="1"/>
      <c r="K10" s="1"/>
      <c r="L10" s="1"/>
      <c r="M10" s="1"/>
      <c r="N10" s="1"/>
      <c r="O10" s="1"/>
      <c r="P10" s="1"/>
      <c r="Q10" s="1"/>
      <c r="R10" s="1"/>
      <c r="S10" s="1"/>
      <c r="T10" s="1"/>
      <c r="U10" s="1"/>
      <c r="V10" s="1"/>
      <c r="W10" s="1"/>
      <c r="X10" s="1"/>
      <c r="Y10" s="1"/>
      <c r="Z10" s="1"/>
    </row>
    <row r="11" spans="1:26" ht="15" customHeight="1" x14ac:dyDescent="0.2">
      <c r="A11" s="1"/>
      <c r="B11" s="11" t="s">
        <v>10</v>
      </c>
      <c r="C11" s="19"/>
      <c r="D11" s="19"/>
      <c r="E11" s="20"/>
      <c r="F11" s="20"/>
      <c r="G11" s="21"/>
      <c r="H11" s="1"/>
      <c r="I11" s="37"/>
      <c r="J11" s="50"/>
      <c r="K11" s="44"/>
      <c r="L11" s="44"/>
      <c r="M11" s="44"/>
      <c r="N11" s="44"/>
      <c r="O11" s="44"/>
      <c r="P11" s="1"/>
      <c r="Q11" s="1"/>
      <c r="R11" s="1"/>
      <c r="S11" s="1"/>
      <c r="T11" s="1"/>
      <c r="U11" s="1"/>
      <c r="V11" s="1"/>
      <c r="W11" s="1"/>
      <c r="X11" s="1"/>
      <c r="Y11" s="1"/>
      <c r="Z11" s="1"/>
    </row>
    <row r="12" spans="1:26" ht="14.25" customHeight="1" x14ac:dyDescent="0.2">
      <c r="A12" s="1"/>
      <c r="B12" s="14"/>
      <c r="C12" s="1" t="s">
        <v>11</v>
      </c>
      <c r="D12" s="1"/>
      <c r="E12" s="15">
        <f>0.023*E7 + 20000 * 0.3</f>
        <v>12862.348424607919</v>
      </c>
      <c r="F12" s="15">
        <f>0.023*F7 + 32000 * 0.3</f>
        <v>20259.607510501755</v>
      </c>
      <c r="G12" s="15">
        <f>0.023*G7 + 56000*0.3</f>
        <v>34957.206752417056</v>
      </c>
      <c r="H12" s="1"/>
      <c r="I12" s="37"/>
      <c r="J12" s="50"/>
      <c r="K12" s="44"/>
      <c r="L12" s="44"/>
      <c r="M12" s="44"/>
      <c r="N12" s="44"/>
      <c r="O12" s="44"/>
      <c r="P12" s="1"/>
      <c r="Q12" s="1"/>
      <c r="R12" s="1"/>
      <c r="S12" s="1"/>
      <c r="T12" s="1"/>
      <c r="U12" s="1"/>
      <c r="V12" s="1"/>
      <c r="W12" s="1"/>
      <c r="X12" s="1"/>
      <c r="Y12" s="1"/>
      <c r="Z12" s="1"/>
    </row>
    <row r="13" spans="1:26" ht="14.25" customHeight="1" x14ac:dyDescent="0.2">
      <c r="A13" s="1"/>
      <c r="B13" s="14"/>
      <c r="C13" s="1" t="s">
        <v>12</v>
      </c>
      <c r="D13" s="1"/>
      <c r="E13" s="15">
        <v>64000</v>
      </c>
      <c r="F13" s="15">
        <v>112000</v>
      </c>
      <c r="G13" s="16">
        <v>146000</v>
      </c>
      <c r="H13" s="1"/>
      <c r="I13" s="38"/>
      <c r="J13" s="50"/>
      <c r="K13" s="44"/>
      <c r="L13" s="44"/>
      <c r="M13" s="44"/>
      <c r="N13" s="44"/>
      <c r="O13" s="44"/>
      <c r="P13" s="1"/>
      <c r="Q13" s="1"/>
      <c r="R13" s="1"/>
      <c r="S13" s="1"/>
      <c r="T13" s="1"/>
      <c r="U13" s="1"/>
      <c r="V13" s="1"/>
      <c r="W13" s="1"/>
      <c r="X13" s="1"/>
      <c r="Y13" s="1"/>
      <c r="Z13" s="1"/>
    </row>
    <row r="14" spans="1:26" ht="14.25" customHeight="1" x14ac:dyDescent="0.2">
      <c r="A14" s="1"/>
      <c r="B14" s="14"/>
      <c r="C14" s="1" t="s">
        <v>13</v>
      </c>
      <c r="D14" s="1"/>
      <c r="E14" s="15">
        <v>0</v>
      </c>
      <c r="F14" s="15">
        <f>21*840</f>
        <v>17640</v>
      </c>
      <c r="G14" s="15">
        <f t="shared" ref="G14" si="1">21*840</f>
        <v>17640</v>
      </c>
      <c r="H14" s="1"/>
      <c r="I14" s="1"/>
      <c r="J14" s="1"/>
      <c r="K14" s="1"/>
      <c r="L14" s="1"/>
      <c r="M14" s="1"/>
      <c r="N14" s="1"/>
      <c r="O14" s="1"/>
      <c r="P14" s="1"/>
      <c r="Q14" s="1"/>
      <c r="R14" s="1"/>
      <c r="S14" s="1"/>
      <c r="T14" s="1"/>
      <c r="U14" s="1"/>
      <c r="V14" s="1"/>
      <c r="W14" s="1"/>
      <c r="X14" s="1"/>
      <c r="Y14" s="1"/>
      <c r="Z14" s="1"/>
    </row>
    <row r="15" spans="1:26" ht="14.25" customHeight="1" x14ac:dyDescent="0.2">
      <c r="A15" s="1"/>
      <c r="B15" s="14"/>
      <c r="C15" s="1" t="s">
        <v>14</v>
      </c>
      <c r="D15" s="1"/>
      <c r="E15" s="15">
        <v>0</v>
      </c>
      <c r="F15" s="15">
        <f>200*12 + 150*12</f>
        <v>4200</v>
      </c>
      <c r="G15" s="15">
        <f>200*12 + 150*12</f>
        <v>4200</v>
      </c>
      <c r="H15" s="1"/>
      <c r="I15" s="43"/>
      <c r="J15" s="44"/>
      <c r="K15" s="44"/>
      <c r="L15" s="44"/>
      <c r="M15" s="44"/>
      <c r="N15" s="44"/>
      <c r="O15" s="44"/>
      <c r="P15" s="1"/>
      <c r="Q15" s="1"/>
      <c r="R15" s="1"/>
      <c r="S15" s="1"/>
      <c r="T15" s="1"/>
      <c r="U15" s="1"/>
      <c r="V15" s="1"/>
      <c r="W15" s="1"/>
      <c r="X15" s="1"/>
      <c r="Y15" s="1"/>
      <c r="Z15" s="1"/>
    </row>
    <row r="16" spans="1:26" ht="14.25" customHeight="1" x14ac:dyDescent="0.2">
      <c r="A16" s="1"/>
      <c r="B16" s="14"/>
      <c r="C16" s="1" t="s">
        <v>15</v>
      </c>
      <c r="D16" s="1"/>
      <c r="E16" s="15">
        <v>1438</v>
      </c>
      <c r="F16" s="15">
        <v>1582</v>
      </c>
      <c r="G16" s="16">
        <v>4666</v>
      </c>
      <c r="H16" s="1"/>
      <c r="I16" s="44"/>
      <c r="J16" s="44"/>
      <c r="K16" s="44"/>
      <c r="L16" s="44"/>
      <c r="M16" s="44"/>
      <c r="N16" s="44"/>
      <c r="O16" s="44"/>
      <c r="P16" s="1"/>
      <c r="Q16" s="1"/>
      <c r="R16" s="1"/>
      <c r="S16" s="1"/>
      <c r="T16" s="1"/>
      <c r="U16" s="1"/>
      <c r="V16" s="1"/>
      <c r="W16" s="1"/>
      <c r="X16" s="1"/>
      <c r="Y16" s="1"/>
      <c r="Z16" s="1"/>
    </row>
    <row r="17" spans="1:26" ht="14.25" customHeight="1" x14ac:dyDescent="0.2">
      <c r="A17" s="1"/>
      <c r="B17" s="14"/>
      <c r="C17" s="1" t="s">
        <v>16</v>
      </c>
      <c r="D17" s="1"/>
      <c r="E17" s="15">
        <v>5000</v>
      </c>
      <c r="F17" s="15">
        <v>10000</v>
      </c>
      <c r="G17" s="16">
        <v>20000</v>
      </c>
      <c r="H17" s="1"/>
      <c r="I17" s="44"/>
      <c r="J17" s="44"/>
      <c r="K17" s="44"/>
      <c r="L17" s="44"/>
      <c r="M17" s="44"/>
      <c r="N17" s="44"/>
      <c r="O17" s="44"/>
      <c r="P17" s="1"/>
      <c r="Q17" s="1"/>
      <c r="R17" s="1"/>
      <c r="S17" s="1"/>
      <c r="T17" s="1"/>
      <c r="U17" s="1"/>
      <c r="V17" s="1"/>
      <c r="W17" s="1"/>
      <c r="X17" s="1"/>
      <c r="Y17" s="1"/>
      <c r="Z17" s="1"/>
    </row>
    <row r="18" spans="1:26" ht="14.25" customHeight="1" x14ac:dyDescent="0.2">
      <c r="A18" s="1"/>
      <c r="B18" s="14"/>
      <c r="C18" s="1" t="s">
        <v>17</v>
      </c>
      <c r="D18" s="1"/>
      <c r="E18" s="15">
        <v>52350.704124403303</v>
      </c>
      <c r="F18" s="15">
        <v>127251.07552011601</v>
      </c>
      <c r="G18" s="16">
        <v>181700.62838419701</v>
      </c>
      <c r="H18" s="1"/>
      <c r="I18" s="1"/>
      <c r="J18" s="1"/>
      <c r="K18" s="1"/>
      <c r="L18" s="1"/>
      <c r="M18" s="1"/>
      <c r="N18" s="1"/>
      <c r="O18" s="1"/>
      <c r="P18" s="1"/>
      <c r="Q18" s="1"/>
      <c r="R18" s="1"/>
      <c r="S18" s="1"/>
      <c r="T18" s="1"/>
      <c r="U18" s="1"/>
      <c r="V18" s="1"/>
      <c r="W18" s="1"/>
      <c r="X18" s="1"/>
      <c r="Y18" s="1"/>
      <c r="Z18" s="1"/>
    </row>
    <row r="19" spans="1:26" ht="14.25" customHeight="1" x14ac:dyDescent="0.2">
      <c r="A19" s="1"/>
      <c r="B19" s="14"/>
      <c r="C19" s="1" t="s">
        <v>18</v>
      </c>
      <c r="D19" s="1"/>
      <c r="E19" s="15">
        <v>0</v>
      </c>
      <c r="F19" s="15">
        <v>0</v>
      </c>
      <c r="G19" s="16">
        <v>0</v>
      </c>
      <c r="H19" s="1"/>
      <c r="I19" s="1"/>
      <c r="J19" s="1"/>
      <c r="K19" s="1"/>
      <c r="L19" s="1"/>
      <c r="M19" s="1"/>
      <c r="N19" s="1"/>
      <c r="O19" s="1"/>
      <c r="P19" s="1"/>
      <c r="Q19" s="1"/>
      <c r="R19" s="1"/>
      <c r="S19" s="1"/>
      <c r="T19" s="1"/>
      <c r="U19" s="1"/>
      <c r="V19" s="1"/>
      <c r="W19" s="1"/>
      <c r="X19" s="1"/>
      <c r="Y19" s="1"/>
      <c r="Z19" s="1"/>
    </row>
    <row r="20" spans="1:26" ht="14.25" customHeight="1" x14ac:dyDescent="0.2">
      <c r="A20" s="1"/>
      <c r="B20" s="14"/>
      <c r="C20" s="1" t="s">
        <v>19</v>
      </c>
      <c r="D20" s="1"/>
      <c r="E20" s="41">
        <f>IF((((E7-E12-E13-E14-E15-E16-E17-E18)-(E21*0.25))*0.25)&gt;0,((E7-E12-E13-E14-E15-E16-E17-E18)-(E21*0.25))*0.25,0)</f>
        <v>40677.980608485435</v>
      </c>
      <c r="F20" s="41">
        <f>IF(((F7-F12-F13-F14-F15-F16-F17-F18)-(F21*0.25)-(E21*0.25))*0.25&gt;0,((F7-F12-F13-F14-F15-F16-F17-F18)-(F21*0.25)-(E21*0.25))*0.25,0)</f>
        <v>40510.75326953856</v>
      </c>
      <c r="G20" s="42">
        <f>IF(((G7-G12-G13-G14-G15-G16-G17-G18)-(G21*0.25)-(E21*0.25)-(F21*0.25))*0.25&gt;0,((G7-G12-G13-G14-G15-G16-G17-G18)-(G21*0.25)-(E21*0.25)-(F21*0.25))*0.25,0)</f>
        <v>87948.609176901489</v>
      </c>
      <c r="H20" s="1"/>
      <c r="I20" s="1"/>
      <c r="J20" s="1"/>
      <c r="K20" s="1"/>
      <c r="L20" s="1"/>
      <c r="M20" s="1"/>
      <c r="N20" s="1"/>
      <c r="O20" s="1"/>
      <c r="P20" s="1"/>
      <c r="Q20" s="1"/>
      <c r="R20" s="1"/>
      <c r="S20" s="1"/>
      <c r="T20" s="1"/>
      <c r="U20" s="1"/>
      <c r="V20" s="1"/>
      <c r="W20" s="1"/>
      <c r="X20" s="1"/>
      <c r="Y20" s="1"/>
      <c r="Z20" s="1"/>
    </row>
    <row r="21" spans="1:26" ht="14.25" customHeight="1" x14ac:dyDescent="0.2">
      <c r="A21" s="1"/>
      <c r="B21" s="14"/>
      <c r="C21" s="1" t="s">
        <v>20</v>
      </c>
      <c r="D21" s="1"/>
      <c r="E21" s="15"/>
      <c r="F21" s="15">
        <v>33942</v>
      </c>
      <c r="G21" s="16">
        <v>80000</v>
      </c>
      <c r="H21" s="1"/>
      <c r="I21" s="1"/>
      <c r="J21" s="1"/>
      <c r="K21" s="1"/>
      <c r="L21" s="1"/>
      <c r="M21" s="1"/>
      <c r="N21" s="1"/>
      <c r="O21" s="1"/>
      <c r="P21" s="1"/>
      <c r="Q21" s="1"/>
      <c r="R21" s="1"/>
      <c r="S21" s="1"/>
      <c r="T21" s="1"/>
      <c r="U21" s="1"/>
      <c r="V21" s="1"/>
      <c r="W21" s="1"/>
      <c r="X21" s="1"/>
      <c r="Y21" s="1"/>
      <c r="Z21" s="1"/>
    </row>
    <row r="22" spans="1:26" ht="14.25" customHeight="1" x14ac:dyDescent="0.2">
      <c r="A22" s="1"/>
      <c r="B22" s="14"/>
      <c r="C22" s="1" t="s">
        <v>21</v>
      </c>
      <c r="D22" s="1"/>
      <c r="E22" s="15">
        <v>0</v>
      </c>
      <c r="F22" s="15">
        <v>0</v>
      </c>
      <c r="G22" s="16">
        <v>0</v>
      </c>
      <c r="H22" s="1"/>
      <c r="I22" s="1"/>
      <c r="J22" s="1"/>
      <c r="K22" s="1"/>
      <c r="L22" s="1"/>
      <c r="M22" s="1"/>
      <c r="N22" s="1"/>
      <c r="O22" s="1"/>
      <c r="P22" s="1"/>
      <c r="Q22" s="1"/>
      <c r="R22" s="1"/>
      <c r="S22" s="1"/>
      <c r="T22" s="1"/>
      <c r="U22" s="1"/>
      <c r="V22" s="1"/>
      <c r="W22" s="1"/>
      <c r="X22" s="1"/>
      <c r="Y22" s="1"/>
      <c r="Z22" s="1"/>
    </row>
    <row r="23" spans="1:26" ht="14.25" customHeight="1" x14ac:dyDescent="0.2">
      <c r="A23" s="1"/>
      <c r="B23" s="14"/>
      <c r="C23" s="1"/>
      <c r="D23" s="1" t="s">
        <v>9</v>
      </c>
      <c r="E23" s="39">
        <f t="shared" ref="E23:G23" si="2">SUM(E12:E22)</f>
        <v>176329.03315749665</v>
      </c>
      <c r="F23" s="39">
        <f t="shared" si="2"/>
        <v>367385.43630015635</v>
      </c>
      <c r="G23" s="40">
        <f t="shared" si="2"/>
        <v>577112.44431351556</v>
      </c>
      <c r="H23" s="1"/>
      <c r="I23" s="1"/>
      <c r="J23" s="1"/>
      <c r="K23" s="1"/>
      <c r="L23" s="1"/>
      <c r="M23" s="1"/>
      <c r="N23" s="1"/>
      <c r="O23" s="1"/>
      <c r="P23" s="1"/>
      <c r="Q23" s="1"/>
      <c r="R23" s="1"/>
      <c r="S23" s="1"/>
      <c r="T23" s="1"/>
      <c r="U23" s="1"/>
      <c r="V23" s="1"/>
      <c r="W23" s="1"/>
      <c r="X23" s="1"/>
      <c r="Y23" s="1"/>
      <c r="Z23" s="1"/>
    </row>
    <row r="24" spans="1:26" ht="14.25" customHeight="1" x14ac:dyDescent="0.2">
      <c r="A24" s="1"/>
      <c r="B24" s="22" t="s">
        <v>22</v>
      </c>
      <c r="C24" s="23"/>
      <c r="D24" s="23"/>
      <c r="E24" s="24">
        <f t="shared" ref="E24:G24" si="3">E10-E23</f>
        <v>122033.94182545634</v>
      </c>
      <c r="F24" s="24">
        <f t="shared" si="3"/>
        <v>96075.759808615665</v>
      </c>
      <c r="G24" s="25">
        <f t="shared" si="3"/>
        <v>212331.32753070444</v>
      </c>
      <c r="H24" s="1"/>
      <c r="I24" s="1"/>
      <c r="J24" s="1"/>
      <c r="K24" s="1"/>
      <c r="L24" s="1"/>
      <c r="M24" s="1"/>
      <c r="N24" s="1"/>
      <c r="O24" s="1"/>
      <c r="P24" s="1"/>
      <c r="Q24" s="1"/>
      <c r="R24" s="1"/>
      <c r="S24" s="1"/>
      <c r="T24" s="1"/>
      <c r="U24" s="1"/>
      <c r="V24" s="1"/>
      <c r="W24" s="1"/>
      <c r="X24" s="1"/>
      <c r="Y24" s="1"/>
      <c r="Z24" s="1"/>
    </row>
    <row r="25" spans="1:26" ht="14.25" customHeight="1" x14ac:dyDescent="0.2">
      <c r="A25" s="1"/>
      <c r="B25" s="14"/>
      <c r="C25" s="1" t="s">
        <v>23</v>
      </c>
      <c r="D25" s="1"/>
      <c r="E25" s="15">
        <v>0</v>
      </c>
      <c r="F25" s="41">
        <f t="shared" ref="F25:G25" si="4">E26</f>
        <v>122033.94182545634</v>
      </c>
      <c r="G25" s="42">
        <f t="shared" si="4"/>
        <v>218109.701634072</v>
      </c>
      <c r="H25" s="1"/>
      <c r="I25" s="1"/>
      <c r="J25" s="1"/>
      <c r="K25" s="1"/>
      <c r="L25" s="1"/>
      <c r="M25" s="1"/>
      <c r="N25" s="1"/>
      <c r="O25" s="1"/>
      <c r="P25" s="1"/>
      <c r="Q25" s="1"/>
      <c r="R25" s="1"/>
      <c r="S25" s="1"/>
      <c r="T25" s="1"/>
      <c r="U25" s="1"/>
      <c r="V25" s="1"/>
      <c r="W25" s="1"/>
      <c r="X25" s="1"/>
      <c r="Y25" s="1"/>
      <c r="Z25" s="1"/>
    </row>
    <row r="26" spans="1:26" ht="14.25" customHeight="1" x14ac:dyDescent="0.2">
      <c r="A26" s="1"/>
      <c r="B26" s="26" t="s">
        <v>24</v>
      </c>
      <c r="C26" s="27"/>
      <c r="D26" s="27"/>
      <c r="E26" s="28">
        <f t="shared" ref="E26:G26" si="5">E24+E25</f>
        <v>122033.94182545634</v>
      </c>
      <c r="F26" s="28">
        <f t="shared" si="5"/>
        <v>218109.701634072</v>
      </c>
      <c r="G26" s="29">
        <f t="shared" si="5"/>
        <v>430441.02916477644</v>
      </c>
      <c r="H26" s="1"/>
      <c r="I26" s="1"/>
      <c r="J26" s="1"/>
      <c r="K26" s="1"/>
      <c r="L26" s="1"/>
      <c r="M26" s="1"/>
      <c r="N26" s="1"/>
      <c r="O26" s="1"/>
      <c r="P26" s="1"/>
      <c r="Q26" s="1"/>
      <c r="R26" s="1"/>
      <c r="S26" s="1"/>
      <c r="T26" s="1"/>
      <c r="U26" s="1"/>
      <c r="V26" s="1"/>
      <c r="W26" s="1"/>
      <c r="X26" s="1"/>
      <c r="Y26" s="1"/>
      <c r="Z26" s="1"/>
    </row>
    <row r="27" spans="1:26" ht="15" customHeight="1" x14ac:dyDescent="0.2">
      <c r="A27" s="1"/>
      <c r="B27" s="30" t="s">
        <v>25</v>
      </c>
      <c r="C27" s="31"/>
      <c r="D27" s="31"/>
      <c r="E27" s="31"/>
      <c r="F27" s="31"/>
      <c r="G27" s="32"/>
      <c r="H27" s="1"/>
      <c r="I27" s="1"/>
      <c r="J27" s="1"/>
      <c r="K27" s="1"/>
      <c r="L27" s="1"/>
      <c r="M27" s="1"/>
      <c r="N27" s="1"/>
      <c r="O27" s="1"/>
      <c r="P27" s="1"/>
      <c r="Q27" s="1"/>
      <c r="R27" s="1"/>
      <c r="S27" s="1"/>
      <c r="T27" s="1"/>
      <c r="U27" s="1"/>
      <c r="V27" s="1"/>
      <c r="W27" s="1"/>
      <c r="X27" s="1"/>
      <c r="Y27" s="1"/>
      <c r="Z27" s="1"/>
    </row>
    <row r="28" spans="1:26" ht="204" customHeight="1" x14ac:dyDescent="0.2">
      <c r="A28" s="1"/>
      <c r="B28" s="45" t="s">
        <v>26</v>
      </c>
      <c r="C28" s="46"/>
      <c r="D28" s="46"/>
      <c r="E28" s="46"/>
      <c r="F28" s="46"/>
      <c r="G28" s="47"/>
      <c r="H28" s="1"/>
      <c r="I28" s="1"/>
      <c r="J28" s="1"/>
      <c r="K28" s="1"/>
      <c r="L28" s="1"/>
      <c r="M28" s="1"/>
      <c r="N28" s="1"/>
      <c r="O28" s="1"/>
      <c r="P28" s="1"/>
      <c r="Q28" s="1"/>
      <c r="R28" s="1"/>
      <c r="S28" s="1"/>
      <c r="T28" s="1"/>
      <c r="U28" s="1"/>
      <c r="V28" s="1"/>
      <c r="W28" s="1"/>
      <c r="X28" s="1"/>
      <c r="Y28" s="1"/>
      <c r="Z28" s="1"/>
    </row>
    <row r="29" spans="1:26" ht="14.25" customHeight="1" x14ac:dyDescent="0.2">
      <c r="A29" s="1"/>
      <c r="B29" s="51"/>
      <c r="C29" s="52"/>
      <c r="D29" s="52"/>
      <c r="E29" s="52"/>
      <c r="F29" s="52"/>
      <c r="G29" s="52"/>
      <c r="H29" s="52"/>
      <c r="I29" s="1"/>
      <c r="J29" s="1"/>
      <c r="K29" s="1"/>
      <c r="L29" s="1"/>
      <c r="M29" s="1"/>
      <c r="N29" s="1"/>
      <c r="O29" s="1"/>
      <c r="P29" s="1"/>
      <c r="Q29" s="1"/>
      <c r="R29" s="1"/>
      <c r="S29" s="1"/>
      <c r="T29" s="1"/>
      <c r="U29" s="1"/>
      <c r="V29" s="1"/>
      <c r="W29" s="1"/>
      <c r="X29" s="1"/>
      <c r="Y29" s="1"/>
      <c r="Z29" s="1"/>
    </row>
    <row r="30" spans="1:26" ht="14.25" customHeight="1" x14ac:dyDescent="0.2">
      <c r="A30" s="1"/>
      <c r="B30" s="52"/>
      <c r="C30" s="52"/>
      <c r="D30" s="52"/>
      <c r="E30" s="52"/>
      <c r="F30" s="52"/>
      <c r="G30" s="52"/>
      <c r="H30" s="52"/>
      <c r="I30" s="1"/>
      <c r="J30" s="1"/>
      <c r="K30" s="1"/>
      <c r="L30" s="1"/>
      <c r="M30" s="1"/>
      <c r="N30" s="1"/>
      <c r="O30" s="1"/>
      <c r="P30" s="1"/>
      <c r="Q30" s="1"/>
      <c r="R30" s="1"/>
      <c r="S30" s="1"/>
      <c r="T30" s="1"/>
      <c r="U30" s="1"/>
      <c r="V30" s="1"/>
      <c r="W30" s="1"/>
      <c r="X30" s="1"/>
      <c r="Y30" s="1"/>
      <c r="Z30" s="1"/>
    </row>
    <row r="31" spans="1:26" ht="14.25" customHeight="1" x14ac:dyDescent="0.2">
      <c r="A31" s="1"/>
      <c r="B31" s="52"/>
      <c r="C31" s="52"/>
      <c r="D31" s="52"/>
      <c r="E31" s="52"/>
      <c r="F31" s="52"/>
      <c r="G31" s="52"/>
      <c r="H31" s="52"/>
      <c r="I31" s="1"/>
      <c r="J31" s="1"/>
      <c r="K31" s="1"/>
      <c r="L31" s="1"/>
      <c r="M31" s="1"/>
      <c r="N31" s="1"/>
      <c r="O31" s="1"/>
      <c r="P31" s="1"/>
      <c r="Q31" s="1"/>
      <c r="R31" s="1"/>
      <c r="S31" s="1"/>
      <c r="T31" s="1"/>
      <c r="U31" s="1"/>
      <c r="V31" s="1"/>
      <c r="W31" s="1"/>
      <c r="X31" s="1"/>
      <c r="Y31" s="1"/>
      <c r="Z31" s="1"/>
    </row>
    <row r="32" spans="1:26" ht="14.25" customHeight="1" x14ac:dyDescent="0.2">
      <c r="A32" s="1"/>
      <c r="B32" s="52"/>
      <c r="C32" s="52"/>
      <c r="D32" s="52"/>
      <c r="E32" s="52"/>
      <c r="F32" s="52"/>
      <c r="G32" s="52"/>
      <c r="H32" s="52"/>
      <c r="I32" s="1"/>
      <c r="J32" s="1"/>
      <c r="K32" s="1"/>
      <c r="L32" s="1"/>
      <c r="M32" s="1"/>
      <c r="N32" s="1"/>
      <c r="O32" s="1"/>
      <c r="P32" s="1"/>
      <c r="Q32" s="1"/>
      <c r="R32" s="1"/>
      <c r="S32" s="1"/>
      <c r="T32" s="1"/>
      <c r="U32" s="1"/>
      <c r="V32" s="1"/>
      <c r="W32" s="1"/>
      <c r="X32" s="1"/>
      <c r="Y32" s="1"/>
      <c r="Z32" s="1"/>
    </row>
    <row r="33" spans="1:26" ht="14.25" customHeight="1" x14ac:dyDescent="0.2">
      <c r="A33" s="1"/>
      <c r="B33" s="52"/>
      <c r="C33" s="52"/>
      <c r="D33" s="52"/>
      <c r="E33" s="52"/>
      <c r="F33" s="52"/>
      <c r="G33" s="52"/>
      <c r="H33" s="52"/>
      <c r="I33" s="1"/>
      <c r="J33" s="1"/>
      <c r="K33" s="1"/>
      <c r="L33" s="1"/>
      <c r="M33" s="1"/>
      <c r="N33" s="1"/>
      <c r="O33" s="1"/>
      <c r="P33" s="1"/>
      <c r="Q33" s="1"/>
      <c r="R33" s="1"/>
      <c r="S33" s="1"/>
      <c r="T33" s="1"/>
      <c r="U33" s="1"/>
      <c r="V33" s="1"/>
      <c r="W33" s="1"/>
      <c r="X33" s="1"/>
      <c r="Y33" s="1"/>
      <c r="Z33" s="1"/>
    </row>
    <row r="34" spans="1:26" ht="14.25" customHeight="1" x14ac:dyDescent="0.2">
      <c r="A34" s="1"/>
      <c r="B34" s="52"/>
      <c r="C34" s="52"/>
      <c r="D34" s="52"/>
      <c r="E34" s="52"/>
      <c r="F34" s="52"/>
      <c r="G34" s="52"/>
      <c r="H34" s="52"/>
      <c r="I34" s="1"/>
      <c r="J34" s="1"/>
      <c r="K34" s="1"/>
      <c r="L34" s="1"/>
      <c r="M34" s="1"/>
      <c r="N34" s="1"/>
      <c r="O34" s="1"/>
      <c r="P34" s="1"/>
      <c r="Q34" s="1"/>
      <c r="R34" s="1"/>
      <c r="S34" s="1"/>
      <c r="T34" s="1"/>
      <c r="U34" s="1"/>
      <c r="V34" s="1"/>
      <c r="W34" s="1"/>
      <c r="X34" s="1"/>
      <c r="Y34" s="1"/>
      <c r="Z34" s="1"/>
    </row>
    <row r="35" spans="1:26" ht="14.25" customHeight="1" x14ac:dyDescent="0.2">
      <c r="A35" s="1"/>
      <c r="B35" s="52"/>
      <c r="C35" s="52"/>
      <c r="D35" s="52"/>
      <c r="E35" s="52"/>
      <c r="F35" s="52"/>
      <c r="G35" s="52"/>
      <c r="H35" s="52"/>
      <c r="I35" s="1"/>
      <c r="J35" s="1"/>
      <c r="K35" s="1"/>
      <c r="L35" s="1"/>
      <c r="M35" s="1"/>
      <c r="N35" s="1"/>
      <c r="O35" s="1"/>
      <c r="P35" s="1"/>
      <c r="Q35" s="1"/>
      <c r="R35" s="1"/>
      <c r="S35" s="1"/>
      <c r="T35" s="1"/>
      <c r="U35" s="1"/>
      <c r="V35" s="1"/>
      <c r="W35" s="1"/>
      <c r="X35" s="1"/>
      <c r="Y35" s="1"/>
      <c r="Z35" s="1"/>
    </row>
    <row r="36" spans="1:26" ht="14.25" customHeight="1" x14ac:dyDescent="0.2">
      <c r="A36" s="1"/>
      <c r="B36" s="33"/>
      <c r="C36" s="33"/>
      <c r="D36" s="33"/>
      <c r="E36" s="33"/>
      <c r="F36" s="33"/>
      <c r="G36" s="33"/>
      <c r="H36" s="33"/>
      <c r="I36" s="1"/>
      <c r="J36" s="1"/>
      <c r="K36" s="1"/>
      <c r="L36" s="1"/>
      <c r="M36" s="1"/>
      <c r="N36" s="1"/>
      <c r="O36" s="1"/>
      <c r="P36" s="1"/>
      <c r="Q36" s="1"/>
      <c r="R36" s="1"/>
      <c r="S36" s="1"/>
      <c r="T36" s="1"/>
      <c r="U36" s="1"/>
      <c r="V36" s="1"/>
      <c r="W36" s="1"/>
      <c r="X36" s="1"/>
      <c r="Y36" s="1"/>
      <c r="Z36" s="1"/>
    </row>
    <row r="37" spans="1:26" ht="14.25" customHeight="1" x14ac:dyDescent="0.2">
      <c r="A37" s="1"/>
      <c r="B37" s="34"/>
      <c r="C37" s="53"/>
      <c r="D37" s="52"/>
      <c r="E37" s="52"/>
      <c r="F37" s="52"/>
      <c r="G37" s="52"/>
      <c r="H37" s="52"/>
      <c r="I37" s="1"/>
      <c r="J37" s="1"/>
      <c r="K37" s="1"/>
      <c r="L37" s="1"/>
      <c r="M37" s="1"/>
      <c r="N37" s="1"/>
      <c r="O37" s="1"/>
      <c r="P37" s="1"/>
      <c r="Q37" s="1"/>
      <c r="R37" s="1"/>
      <c r="S37" s="1"/>
      <c r="T37" s="1"/>
      <c r="U37" s="1"/>
      <c r="V37" s="1"/>
      <c r="W37" s="1"/>
      <c r="X37" s="1"/>
      <c r="Y37" s="1"/>
      <c r="Z37" s="1"/>
    </row>
    <row r="38" spans="1:26" ht="14.25" customHeight="1" x14ac:dyDescent="0.2">
      <c r="A38" s="1"/>
      <c r="B38" s="35"/>
      <c r="C38" s="53"/>
      <c r="D38" s="52"/>
      <c r="E38" s="52"/>
      <c r="F38" s="52"/>
      <c r="G38" s="52"/>
      <c r="H38" s="52"/>
      <c r="I38" s="1"/>
      <c r="J38" s="1"/>
      <c r="K38" s="1"/>
      <c r="L38" s="1"/>
      <c r="M38" s="1"/>
      <c r="N38" s="1"/>
      <c r="O38" s="1"/>
      <c r="P38" s="1"/>
      <c r="Q38" s="1"/>
      <c r="R38" s="1"/>
      <c r="S38" s="1"/>
      <c r="T38" s="1"/>
      <c r="U38" s="1"/>
      <c r="V38" s="1"/>
      <c r="W38" s="1"/>
      <c r="X38" s="1"/>
      <c r="Y38" s="1"/>
      <c r="Z38" s="1"/>
    </row>
    <row r="39" spans="1:26" ht="14.25" customHeight="1" x14ac:dyDescent="0.2">
      <c r="A39" s="1"/>
      <c r="B39" s="36"/>
      <c r="C39" s="53"/>
      <c r="D39" s="52"/>
      <c r="E39" s="52"/>
      <c r="F39" s="52"/>
      <c r="G39" s="52"/>
      <c r="H39" s="52"/>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43"/>
      <c r="C41" s="44"/>
      <c r="D41" s="44"/>
      <c r="E41" s="44"/>
      <c r="F41" s="44"/>
      <c r="G41" s="44"/>
      <c r="H41" s="44"/>
      <c r="I41" s="1"/>
      <c r="J41" s="1"/>
      <c r="K41" s="1"/>
      <c r="L41" s="1"/>
      <c r="M41" s="1"/>
      <c r="N41" s="1"/>
      <c r="O41" s="1"/>
      <c r="P41" s="1"/>
      <c r="Q41" s="1"/>
      <c r="R41" s="1"/>
      <c r="S41" s="1"/>
      <c r="T41" s="1"/>
      <c r="U41" s="1"/>
      <c r="V41" s="1"/>
      <c r="W41" s="1"/>
      <c r="X41" s="1"/>
      <c r="Y41" s="1"/>
      <c r="Z41" s="1"/>
    </row>
    <row r="42" spans="1:26" ht="14.25" customHeight="1" x14ac:dyDescent="0.2">
      <c r="A42" s="1"/>
      <c r="B42" s="44"/>
      <c r="C42" s="44"/>
      <c r="D42" s="44"/>
      <c r="E42" s="44"/>
      <c r="F42" s="44"/>
      <c r="G42" s="44"/>
      <c r="H42" s="44"/>
      <c r="I42" s="1"/>
      <c r="J42" s="1"/>
      <c r="K42" s="1"/>
      <c r="L42" s="1"/>
      <c r="M42" s="1"/>
      <c r="N42" s="1"/>
      <c r="O42" s="1"/>
      <c r="P42" s="1"/>
      <c r="Q42" s="1"/>
      <c r="R42" s="1"/>
      <c r="S42" s="1"/>
      <c r="T42" s="1"/>
      <c r="U42" s="1"/>
      <c r="V42" s="1"/>
      <c r="W42" s="1"/>
      <c r="X42" s="1"/>
      <c r="Y42" s="1"/>
      <c r="Z42" s="1"/>
    </row>
    <row r="43" spans="1:26" ht="14.25" customHeight="1" x14ac:dyDescent="0.2">
      <c r="A43" s="1"/>
      <c r="B43" s="44"/>
      <c r="C43" s="44"/>
      <c r="D43" s="44"/>
      <c r="E43" s="44"/>
      <c r="F43" s="44"/>
      <c r="G43" s="44"/>
      <c r="H43" s="44"/>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B29:H35"/>
    <mergeCell ref="C37:H37"/>
    <mergeCell ref="C38:H38"/>
    <mergeCell ref="C39:H39"/>
    <mergeCell ref="B41:H43"/>
    <mergeCell ref="I15:O17"/>
    <mergeCell ref="B28:G28"/>
    <mergeCell ref="I3:O9"/>
    <mergeCell ref="B4:G4"/>
    <mergeCell ref="J11:O11"/>
    <mergeCell ref="J12:O12"/>
    <mergeCell ref="J13:O1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Jeff Paul</dc:creator>
  <cp:lastModifiedBy>Dimitrievski, Filip</cp:lastModifiedBy>
  <dcterms:created xsi:type="dcterms:W3CDTF">2021-02-08T12:57:09Z</dcterms:created>
  <dcterms:modified xsi:type="dcterms:W3CDTF">2024-03-30T01:38:03Z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0x0101003D84F14138DA5C42BD50DD9EB4A1FBA4</vt:lpwstr>
  </property>
</Properties>
</file>